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 firstSheet="1" activeTab="2"/>
  </bookViews>
  <sheets>
    <sheet name="学硕总表" sheetId="1" r:id="rId1"/>
    <sheet name="非全专硕（法本）" sheetId="2" r:id="rId2"/>
    <sheet name="非全专硕（非法本）" sheetId="3" r:id="rId3"/>
  </sheets>
  <definedNames>
    <definedName name="_xlnm.Print_Titles" localSheetId="1">'非全专硕（法本）'!$2:$2</definedName>
    <definedName name="_xlnm.Print_Titles" localSheetId="2">'非全专硕（非法本）'!$2:$2</definedName>
  </definedNames>
  <calcPr calcId="124519"/>
</workbook>
</file>

<file path=xl/calcChain.xml><?xml version="1.0" encoding="utf-8"?>
<calcChain xmlns="http://schemas.openxmlformats.org/spreadsheetml/2006/main">
  <c r="O32" i="1"/>
  <c r="N32"/>
  <c r="L32"/>
  <c r="K32"/>
  <c r="J32"/>
  <c r="H32"/>
  <c r="F32"/>
  <c r="O31"/>
  <c r="N31"/>
  <c r="L31"/>
  <c r="K31"/>
  <c r="J31"/>
  <c r="H31"/>
  <c r="F31"/>
  <c r="O30"/>
  <c r="N30"/>
  <c r="L30"/>
  <c r="K30"/>
  <c r="J30"/>
  <c r="H30"/>
  <c r="F30"/>
  <c r="O29"/>
  <c r="N29"/>
  <c r="L29"/>
  <c r="K29"/>
  <c r="J29"/>
  <c r="H29"/>
  <c r="F29"/>
  <c r="O28"/>
  <c r="N28"/>
  <c r="L28"/>
  <c r="K28"/>
  <c r="J28"/>
  <c r="H28"/>
  <c r="F28"/>
  <c r="O27"/>
  <c r="N27"/>
  <c r="L27"/>
  <c r="K27"/>
  <c r="J27"/>
  <c r="H27"/>
  <c r="F27"/>
  <c r="O26"/>
  <c r="N26"/>
  <c r="L26"/>
  <c r="K26"/>
  <c r="J26"/>
  <c r="H26"/>
  <c r="F26"/>
  <c r="O25"/>
  <c r="N25"/>
  <c r="L25"/>
  <c r="K25"/>
  <c r="J25"/>
  <c r="H25"/>
  <c r="F25"/>
  <c r="O24"/>
  <c r="N24"/>
  <c r="L24"/>
  <c r="K24"/>
  <c r="J24"/>
  <c r="H24"/>
  <c r="F24"/>
  <c r="O23"/>
  <c r="N23"/>
  <c r="L23"/>
  <c r="K23"/>
  <c r="J23"/>
  <c r="H23"/>
  <c r="F23"/>
  <c r="O22"/>
  <c r="N22"/>
  <c r="L22"/>
  <c r="K22"/>
  <c r="J22"/>
  <c r="H22"/>
  <c r="F22"/>
  <c r="O21"/>
  <c r="N21"/>
  <c r="L21"/>
  <c r="K21"/>
  <c r="J21"/>
  <c r="H21"/>
  <c r="F21"/>
  <c r="O20"/>
  <c r="N20"/>
  <c r="L20"/>
  <c r="K20"/>
  <c r="J20"/>
  <c r="H20"/>
  <c r="F20"/>
  <c r="O19"/>
  <c r="N19"/>
  <c r="L19"/>
  <c r="K19"/>
  <c r="J19"/>
  <c r="H19"/>
  <c r="F19"/>
  <c r="O18"/>
  <c r="N18"/>
  <c r="L18"/>
  <c r="K18"/>
  <c r="J18"/>
  <c r="H18"/>
  <c r="F18"/>
  <c r="O17"/>
  <c r="N17"/>
  <c r="L17"/>
  <c r="K17"/>
  <c r="J17"/>
  <c r="H17"/>
  <c r="F17"/>
  <c r="O16"/>
  <c r="N16"/>
  <c r="L16"/>
  <c r="K16"/>
  <c r="J16"/>
  <c r="H16"/>
  <c r="F16"/>
  <c r="O15"/>
  <c r="N15"/>
  <c r="L15"/>
  <c r="K15"/>
  <c r="J15"/>
  <c r="H15"/>
  <c r="F15"/>
  <c r="O14"/>
  <c r="N14"/>
  <c r="L14"/>
  <c r="K14"/>
  <c r="J14"/>
  <c r="H14"/>
  <c r="F14"/>
  <c r="O13"/>
  <c r="N13"/>
  <c r="L13"/>
  <c r="K13"/>
  <c r="J13"/>
  <c r="H13"/>
  <c r="F13"/>
  <c r="O12"/>
  <c r="N12"/>
  <c r="L12"/>
  <c r="K12"/>
  <c r="J12"/>
  <c r="H12"/>
  <c r="F12"/>
  <c r="O11"/>
  <c r="N11"/>
  <c r="L11"/>
  <c r="K11"/>
  <c r="J11"/>
  <c r="H11"/>
  <c r="F11"/>
  <c r="O10"/>
  <c r="N10"/>
  <c r="L10"/>
  <c r="K10"/>
  <c r="J10"/>
  <c r="H10"/>
  <c r="F10"/>
  <c r="O9"/>
  <c r="N9"/>
  <c r="L9"/>
  <c r="K9"/>
  <c r="J9"/>
  <c r="H9"/>
  <c r="F9"/>
  <c r="O8"/>
  <c r="N8"/>
  <c r="L8"/>
  <c r="K8"/>
  <c r="J8"/>
  <c r="H8"/>
  <c r="F8"/>
  <c r="O7"/>
  <c r="N7"/>
  <c r="L7"/>
  <c r="K7"/>
  <c r="J7"/>
  <c r="H7"/>
  <c r="F7"/>
  <c r="O6"/>
  <c r="N6"/>
  <c r="L6"/>
  <c r="K6"/>
  <c r="J6"/>
  <c r="H6"/>
  <c r="F6"/>
  <c r="O5"/>
  <c r="N5"/>
  <c r="L5"/>
  <c r="K5"/>
  <c r="J5"/>
  <c r="H5"/>
  <c r="F5"/>
  <c r="O4"/>
  <c r="N4"/>
  <c r="L4"/>
  <c r="K4"/>
  <c r="J4"/>
  <c r="H4"/>
  <c r="F4"/>
</calcChain>
</file>

<file path=xl/sharedStrings.xml><?xml version="1.0" encoding="utf-8"?>
<sst xmlns="http://schemas.openxmlformats.org/spreadsheetml/2006/main" count="219" uniqueCount="117">
  <si>
    <r>
      <rPr>
        <b/>
        <sz val="14"/>
        <color theme="1"/>
        <rFont val="宋体"/>
        <charset val="134"/>
        <scheme val="minor"/>
      </rPr>
      <t>注意规定：</t>
    </r>
    <r>
      <rPr>
        <sz val="12"/>
        <color theme="1"/>
        <rFont val="宋体"/>
        <charset val="134"/>
        <scheme val="minor"/>
      </rPr>
      <t>复试成绩的计算方法为：复试成绩=专业课笔试成绩×50％+面试成绩×40％+外语听说能力成绩×10%；录取总成绩的计算公式：录取总成绩=初试成绩×50％＋复试成绩×50％×5。</t>
    </r>
  </si>
  <si>
    <t>编号</t>
  </si>
  <si>
    <t>姓名</t>
  </si>
  <si>
    <t>报考专业</t>
  </si>
  <si>
    <t>报考学习方式</t>
  </si>
  <si>
    <t>外语听说</t>
  </si>
  <si>
    <t>综合面试</t>
  </si>
  <si>
    <t>专业课笔试成绩</t>
  </si>
  <si>
    <t>复试成绩</t>
  </si>
  <si>
    <t>初试成绩</t>
  </si>
  <si>
    <t>录取总成绩</t>
  </si>
  <si>
    <t>排名</t>
  </si>
  <si>
    <t>备注</t>
  </si>
  <si>
    <t>原始成绩</t>
  </si>
  <si>
    <t>百分比（10%）</t>
  </si>
  <si>
    <t>百分比（40%）</t>
  </si>
  <si>
    <t>百分比（50%）</t>
  </si>
  <si>
    <t>百分比（50%*5）</t>
  </si>
  <si>
    <t>105619200015299</t>
  </si>
  <si>
    <t>刘阳玲</t>
  </si>
  <si>
    <t>030101|法学理论</t>
  </si>
  <si>
    <t>全日制</t>
  </si>
  <si>
    <t>105619200015300</t>
  </si>
  <si>
    <t>姚继玲</t>
  </si>
  <si>
    <t>105619200015310</t>
  </si>
  <si>
    <t>周泽颖</t>
  </si>
  <si>
    <t>105619200015311</t>
  </si>
  <si>
    <t>刘志锋</t>
  </si>
  <si>
    <t>105619200015317</t>
  </si>
  <si>
    <t>何彩君</t>
  </si>
  <si>
    <t>105619200015320</t>
  </si>
  <si>
    <t>陈剑锋</t>
  </si>
  <si>
    <t>105619200015325</t>
  </si>
  <si>
    <t>曾鑫</t>
  </si>
  <si>
    <t>030103|宪法学与行政法学</t>
  </si>
  <si>
    <t>105619200015332</t>
  </si>
  <si>
    <t>佘锦燕</t>
  </si>
  <si>
    <t>105619200015333</t>
  </si>
  <si>
    <t>刘娜英</t>
  </si>
  <si>
    <t>030104|刑法学</t>
  </si>
  <si>
    <t>105619200015341</t>
  </si>
  <si>
    <t>冯小桓</t>
  </si>
  <si>
    <t>105619200015343</t>
  </si>
  <si>
    <t>胡伯瑜</t>
  </si>
  <si>
    <t>105619200015356</t>
  </si>
  <si>
    <t>朱红飞</t>
  </si>
  <si>
    <t>030105|民商法学</t>
  </si>
  <si>
    <t>105619200015359</t>
  </si>
  <si>
    <t>邓靖俞</t>
  </si>
  <si>
    <t>105619200015371</t>
  </si>
  <si>
    <t>吴莹莹</t>
  </si>
  <si>
    <t>105619200015385</t>
  </si>
  <si>
    <t>陈佐健</t>
  </si>
  <si>
    <t>030107|经济法学</t>
  </si>
  <si>
    <t>105619200015388</t>
  </si>
  <si>
    <t>黄弘</t>
  </si>
  <si>
    <t>105619200015397</t>
  </si>
  <si>
    <t>何嘉晔</t>
  </si>
  <si>
    <t>105619200015402</t>
  </si>
  <si>
    <t>罗雅文</t>
  </si>
  <si>
    <t>105619200015405</t>
  </si>
  <si>
    <t>汤圣琳</t>
  </si>
  <si>
    <t>030109|国际法学</t>
  </si>
  <si>
    <t>105619200015408</t>
  </si>
  <si>
    <t>林梦若</t>
  </si>
  <si>
    <t>105619200015409</t>
  </si>
  <si>
    <t>徐瑞</t>
  </si>
  <si>
    <t>105619200015416</t>
  </si>
  <si>
    <t>李雅颖</t>
  </si>
  <si>
    <t>105619200015417</t>
  </si>
  <si>
    <t>孙丽莉</t>
  </si>
  <si>
    <t>105619200015419</t>
  </si>
  <si>
    <t>白丽</t>
  </si>
  <si>
    <t>105619200015421</t>
  </si>
  <si>
    <t>吕金津</t>
  </si>
  <si>
    <t>0301Z1|知识产权</t>
  </si>
  <si>
    <t>105619200015422</t>
  </si>
  <si>
    <t>黄钰</t>
  </si>
  <si>
    <t>105619200015430</t>
  </si>
  <si>
    <t>余家雯</t>
  </si>
  <si>
    <t>105619200015432</t>
  </si>
  <si>
    <t>黄睿</t>
  </si>
  <si>
    <t>105619200015441</t>
  </si>
  <si>
    <t>彭湛琪</t>
  </si>
  <si>
    <t>非全日制法律硕士（法学）（第三轮调剂）</t>
  </si>
  <si>
    <t>102769210501823</t>
  </si>
  <si>
    <t>徐静</t>
  </si>
  <si>
    <t>法律(法学)</t>
  </si>
  <si>
    <t>非全日制</t>
  </si>
  <si>
    <t>118469008003449</t>
  </si>
  <si>
    <t>杨素梅</t>
  </si>
  <si>
    <t>105589123603862</t>
  </si>
  <si>
    <t>莫凡</t>
  </si>
  <si>
    <t>非全日制法律硕士（非法学）（第三轮调剂）</t>
  </si>
  <si>
    <t>104869106005566</t>
  </si>
  <si>
    <t>申山</t>
  </si>
  <si>
    <t>035101|法律（非法学）</t>
  </si>
  <si>
    <t>102469260025296</t>
  </si>
  <si>
    <t>黄龙</t>
  </si>
  <si>
    <t>100569018471446</t>
  </si>
  <si>
    <t>李诗慧</t>
  </si>
  <si>
    <t>105899033007487</t>
  </si>
  <si>
    <t>莫海鹏</t>
  </si>
  <si>
    <t>105599260001198</t>
  </si>
  <si>
    <t>刘晓华</t>
  </si>
  <si>
    <t>105589123604911</t>
  </si>
  <si>
    <t>童允扬</t>
  </si>
  <si>
    <t>106109035132183</t>
  </si>
  <si>
    <t>林秋同</t>
  </si>
  <si>
    <t>105589123604822</t>
  </si>
  <si>
    <t>魏杰</t>
  </si>
  <si>
    <t>105209666610929</t>
  </si>
  <si>
    <t>高彤彤</t>
  </si>
  <si>
    <t>103579260004786</t>
  </si>
  <si>
    <t>曹凯歌</t>
  </si>
  <si>
    <t>102769264501182</t>
  </si>
  <si>
    <t>赵家辉</t>
  </si>
</sst>
</file>

<file path=xl/styles.xml><?xml version="1.0" encoding="utf-8"?>
<styleSheet xmlns="http://schemas.openxmlformats.org/spreadsheetml/2006/main">
  <numFmts count="1">
    <numFmt numFmtId="178" formatCode="0.0000_ "/>
  </numFmts>
  <fonts count="12">
    <font>
      <sz val="12"/>
      <color theme="1"/>
      <name val="宋体"/>
      <charset val="134"/>
      <scheme val="minor"/>
    </font>
    <font>
      <b/>
      <sz val="14"/>
      <color theme="1"/>
      <name val="华文宋体"/>
      <charset val="134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Calibri"/>
      <family val="2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/>
    </xf>
    <xf numFmtId="178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8" fontId="0" fillId="0" borderId="0" xfId="0" applyNumberFormat="1" applyAlignment="1">
      <alignment horizontal="left" vertical="center" wrapText="1"/>
    </xf>
    <xf numFmtId="178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10" xfId="0" applyNumberFormat="1" applyFont="1" applyBorder="1" applyAlignment="1">
      <alignment horizontal="center" vertical="center"/>
    </xf>
    <xf numFmtId="178" fontId="1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workbookViewId="0">
      <selection activeCell="G17" sqref="G17"/>
    </sheetView>
  </sheetViews>
  <sheetFormatPr defaultColWidth="9" defaultRowHeight="14.25"/>
  <cols>
    <col min="1" max="1" width="14.125" style="2" customWidth="1"/>
    <col min="2" max="2" width="6.625" style="2" customWidth="1"/>
    <col min="3" max="3" width="19.75" style="2" customWidth="1"/>
    <col min="4" max="4" width="17.375" style="2" customWidth="1"/>
    <col min="5" max="5" width="11.875" style="24" customWidth="1"/>
    <col min="6" max="6" width="19.75" style="24" customWidth="1"/>
    <col min="7" max="7" width="11.875" style="24" customWidth="1"/>
    <col min="8" max="8" width="19.75" style="24" customWidth="1"/>
    <col min="9" max="9" width="11.875" style="24" customWidth="1"/>
    <col min="10" max="10" width="19.75" style="24" customWidth="1"/>
    <col min="11" max="11" width="14.25" style="24" customWidth="1"/>
    <col min="12" max="12" width="22.375" style="24" customWidth="1"/>
    <col min="13" max="13" width="12.875" style="24" customWidth="1"/>
    <col min="14" max="14" width="19.75" style="24" customWidth="1"/>
    <col min="15" max="15" width="14.625" style="24" customWidth="1"/>
    <col min="16" max="17" width="6.625" style="2" customWidth="1"/>
  </cols>
  <sheetData>
    <row r="1" spans="1:17" ht="44.1" customHeight="1">
      <c r="A1" s="31" t="s">
        <v>0</v>
      </c>
      <c r="B1" s="32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/>
      <c r="Q1" s="32"/>
    </row>
    <row r="2" spans="1:17" s="1" customFormat="1" ht="20.25">
      <c r="A2" s="38" t="s">
        <v>1</v>
      </c>
      <c r="B2" s="38" t="s">
        <v>2</v>
      </c>
      <c r="C2" s="38" t="s">
        <v>3</v>
      </c>
      <c r="D2" s="38" t="s">
        <v>4</v>
      </c>
      <c r="E2" s="34" t="s">
        <v>5</v>
      </c>
      <c r="F2" s="34"/>
      <c r="G2" s="34" t="s">
        <v>6</v>
      </c>
      <c r="H2" s="34"/>
      <c r="I2" s="35" t="s">
        <v>7</v>
      </c>
      <c r="J2" s="36"/>
      <c r="K2" s="37" t="s">
        <v>8</v>
      </c>
      <c r="L2" s="37"/>
      <c r="M2" s="35" t="s">
        <v>9</v>
      </c>
      <c r="N2" s="36"/>
      <c r="O2" s="34" t="s">
        <v>10</v>
      </c>
      <c r="P2" s="39" t="s">
        <v>11</v>
      </c>
      <c r="Q2" s="38" t="s">
        <v>12</v>
      </c>
    </row>
    <row r="3" spans="1:17" s="1" customFormat="1" ht="20.25">
      <c r="A3" s="39"/>
      <c r="B3" s="39"/>
      <c r="C3" s="39"/>
      <c r="D3" s="39"/>
      <c r="E3" s="26" t="s">
        <v>13</v>
      </c>
      <c r="F3" s="26" t="s">
        <v>14</v>
      </c>
      <c r="G3" s="26" t="s">
        <v>13</v>
      </c>
      <c r="H3" s="26" t="s">
        <v>15</v>
      </c>
      <c r="I3" s="26" t="s">
        <v>13</v>
      </c>
      <c r="J3" s="26" t="s">
        <v>16</v>
      </c>
      <c r="K3" s="26" t="s">
        <v>13</v>
      </c>
      <c r="L3" s="26" t="s">
        <v>17</v>
      </c>
      <c r="M3" s="26" t="s">
        <v>13</v>
      </c>
      <c r="N3" s="26" t="s">
        <v>16</v>
      </c>
      <c r="O3" s="40"/>
      <c r="P3" s="41"/>
      <c r="Q3" s="39"/>
    </row>
    <row r="4" spans="1:17" ht="20.100000000000001" customHeight="1">
      <c r="A4" s="10" t="s">
        <v>18</v>
      </c>
      <c r="B4" s="10" t="s">
        <v>19</v>
      </c>
      <c r="C4" s="10" t="s">
        <v>20</v>
      </c>
      <c r="D4" s="10" t="s">
        <v>21</v>
      </c>
      <c r="E4" s="27">
        <v>72.8</v>
      </c>
      <c r="F4" s="27">
        <f>E4*10%</f>
        <v>7.28</v>
      </c>
      <c r="G4" s="27">
        <v>83.6</v>
      </c>
      <c r="H4" s="27">
        <f>G4*40%</f>
        <v>33.44</v>
      </c>
      <c r="I4" s="28">
        <v>83</v>
      </c>
      <c r="J4" s="27">
        <f>I4*50%</f>
        <v>41.5</v>
      </c>
      <c r="K4" s="27">
        <f>F4+H4+J4</f>
        <v>82.22</v>
      </c>
      <c r="L4" s="27">
        <f>K4*50%*5</f>
        <v>205.55</v>
      </c>
      <c r="M4" s="29">
        <v>366</v>
      </c>
      <c r="N4" s="27">
        <f>M4*50%</f>
        <v>183</v>
      </c>
      <c r="O4" s="27">
        <f>L4+N4</f>
        <v>388.55</v>
      </c>
      <c r="P4" s="30"/>
      <c r="Q4" s="30"/>
    </row>
    <row r="5" spans="1:17" ht="20.100000000000001" customHeight="1">
      <c r="A5" s="10" t="s">
        <v>22</v>
      </c>
      <c r="B5" s="10" t="s">
        <v>23</v>
      </c>
      <c r="C5" s="10" t="s">
        <v>20</v>
      </c>
      <c r="D5" s="10" t="s">
        <v>21</v>
      </c>
      <c r="E5" s="27">
        <v>69.8</v>
      </c>
      <c r="F5" s="27">
        <f t="shared" ref="F5:F32" si="0">E5*10%</f>
        <v>6.98</v>
      </c>
      <c r="G5" s="27">
        <v>75</v>
      </c>
      <c r="H5" s="27">
        <f t="shared" ref="H5:H32" si="1">G5*40%</f>
        <v>30</v>
      </c>
      <c r="I5" s="28">
        <v>68</v>
      </c>
      <c r="J5" s="27">
        <f t="shared" ref="J5:J32" si="2">I5*50%</f>
        <v>34</v>
      </c>
      <c r="K5" s="27">
        <f t="shared" ref="K5:K32" si="3">F5+H5+J5</f>
        <v>70.98</v>
      </c>
      <c r="L5" s="27">
        <f t="shared" ref="L5:L32" si="4">K5*50%*5</f>
        <v>177.45</v>
      </c>
      <c r="M5" s="29">
        <v>347</v>
      </c>
      <c r="N5" s="27">
        <f>M5*50%</f>
        <v>173.5</v>
      </c>
      <c r="O5" s="27">
        <f t="shared" ref="O5:O32" si="5">L5+N5</f>
        <v>350.95</v>
      </c>
      <c r="P5" s="30"/>
      <c r="Q5" s="30"/>
    </row>
    <row r="6" spans="1:17" ht="20.100000000000001" customHeight="1">
      <c r="A6" s="10" t="s">
        <v>24</v>
      </c>
      <c r="B6" s="10" t="s">
        <v>25</v>
      </c>
      <c r="C6" s="10" t="s">
        <v>20</v>
      </c>
      <c r="D6" s="10" t="s">
        <v>21</v>
      </c>
      <c r="E6" s="27">
        <v>79.400000000000006</v>
      </c>
      <c r="F6" s="27">
        <f t="shared" si="0"/>
        <v>7.94</v>
      </c>
      <c r="G6" s="27">
        <v>85.6</v>
      </c>
      <c r="H6" s="27">
        <f t="shared" si="1"/>
        <v>34.24</v>
      </c>
      <c r="I6" s="28">
        <v>80</v>
      </c>
      <c r="J6" s="27">
        <f t="shared" si="2"/>
        <v>40</v>
      </c>
      <c r="K6" s="27">
        <f t="shared" si="3"/>
        <v>82.18</v>
      </c>
      <c r="L6" s="27">
        <f t="shared" si="4"/>
        <v>205.45</v>
      </c>
      <c r="M6" s="29">
        <v>364</v>
      </c>
      <c r="N6" s="27">
        <f>M6*50%</f>
        <v>182</v>
      </c>
      <c r="O6" s="27">
        <f t="shared" si="5"/>
        <v>387.45</v>
      </c>
      <c r="P6" s="30"/>
      <c r="Q6" s="30"/>
    </row>
    <row r="7" spans="1:17" ht="20.100000000000001" customHeight="1">
      <c r="A7" s="10" t="s">
        <v>26</v>
      </c>
      <c r="B7" s="10" t="s">
        <v>27</v>
      </c>
      <c r="C7" s="10" t="s">
        <v>20</v>
      </c>
      <c r="D7" s="10" t="s">
        <v>21</v>
      </c>
      <c r="E7" s="27">
        <v>85</v>
      </c>
      <c r="F7" s="27">
        <f t="shared" si="0"/>
        <v>8.5</v>
      </c>
      <c r="G7" s="27">
        <v>83.6</v>
      </c>
      <c r="H7" s="27">
        <f t="shared" si="1"/>
        <v>33.44</v>
      </c>
      <c r="I7" s="28">
        <v>64</v>
      </c>
      <c r="J7" s="27">
        <f t="shared" si="2"/>
        <v>32</v>
      </c>
      <c r="K7" s="27">
        <f t="shared" si="3"/>
        <v>73.94</v>
      </c>
      <c r="L7" s="27">
        <f t="shared" si="4"/>
        <v>184.85</v>
      </c>
      <c r="M7" s="29">
        <v>351</v>
      </c>
      <c r="N7" s="27">
        <f t="shared" ref="N7:N32" si="6">M7*50%</f>
        <v>175.5</v>
      </c>
      <c r="O7" s="27">
        <f t="shared" si="5"/>
        <v>360.35</v>
      </c>
      <c r="P7" s="30"/>
      <c r="Q7" s="30"/>
    </row>
    <row r="8" spans="1:17" ht="20.100000000000001" customHeight="1">
      <c r="A8" s="10" t="s">
        <v>28</v>
      </c>
      <c r="B8" s="10" t="s">
        <v>29</v>
      </c>
      <c r="C8" s="10" t="s">
        <v>20</v>
      </c>
      <c r="D8" s="10" t="s">
        <v>21</v>
      </c>
      <c r="E8" s="27">
        <v>78.2</v>
      </c>
      <c r="F8" s="27">
        <f t="shared" si="0"/>
        <v>7.82</v>
      </c>
      <c r="G8" s="27">
        <v>88</v>
      </c>
      <c r="H8" s="27">
        <f t="shared" si="1"/>
        <v>35.200000000000003</v>
      </c>
      <c r="I8" s="28">
        <v>83</v>
      </c>
      <c r="J8" s="27">
        <f t="shared" si="2"/>
        <v>41.5</v>
      </c>
      <c r="K8" s="27">
        <f t="shared" si="3"/>
        <v>84.52</v>
      </c>
      <c r="L8" s="27">
        <f t="shared" si="4"/>
        <v>211.3</v>
      </c>
      <c r="M8" s="29">
        <v>378</v>
      </c>
      <c r="N8" s="27">
        <f t="shared" si="6"/>
        <v>189</v>
      </c>
      <c r="O8" s="27">
        <f t="shared" si="5"/>
        <v>400.3</v>
      </c>
      <c r="P8" s="30"/>
      <c r="Q8" s="30"/>
    </row>
    <row r="9" spans="1:17" ht="20.100000000000001" customHeight="1">
      <c r="A9" s="10" t="s">
        <v>30</v>
      </c>
      <c r="B9" s="10" t="s">
        <v>31</v>
      </c>
      <c r="C9" s="10" t="s">
        <v>20</v>
      </c>
      <c r="D9" s="10" t="s">
        <v>21</v>
      </c>
      <c r="E9" s="27">
        <v>70.400000000000006</v>
      </c>
      <c r="F9" s="27">
        <f t="shared" si="0"/>
        <v>7.04</v>
      </c>
      <c r="G9" s="27">
        <v>77.599999999999994</v>
      </c>
      <c r="H9" s="27">
        <f t="shared" si="1"/>
        <v>31.04</v>
      </c>
      <c r="I9" s="28">
        <v>63</v>
      </c>
      <c r="J9" s="27">
        <f t="shared" si="2"/>
        <v>31.5</v>
      </c>
      <c r="K9" s="27">
        <f t="shared" si="3"/>
        <v>69.58</v>
      </c>
      <c r="L9" s="27">
        <f t="shared" si="4"/>
        <v>173.95</v>
      </c>
      <c r="M9" s="29">
        <v>341</v>
      </c>
      <c r="N9" s="27">
        <f t="shared" si="6"/>
        <v>170.5</v>
      </c>
      <c r="O9" s="27">
        <f t="shared" si="5"/>
        <v>344.45</v>
      </c>
      <c r="P9" s="30"/>
      <c r="Q9" s="30"/>
    </row>
    <row r="10" spans="1:17" ht="20.100000000000001" customHeight="1">
      <c r="A10" s="10" t="s">
        <v>32</v>
      </c>
      <c r="B10" s="10" t="s">
        <v>33</v>
      </c>
      <c r="C10" s="10" t="s">
        <v>34</v>
      </c>
      <c r="D10" s="10" t="s">
        <v>21</v>
      </c>
      <c r="E10" s="27">
        <v>81.8</v>
      </c>
      <c r="F10" s="27">
        <f t="shared" si="0"/>
        <v>8.18</v>
      </c>
      <c r="G10" s="27">
        <v>82</v>
      </c>
      <c r="H10" s="27">
        <f t="shared" si="1"/>
        <v>32.799999999999997</v>
      </c>
      <c r="I10" s="28">
        <v>66</v>
      </c>
      <c r="J10" s="27">
        <f t="shared" si="2"/>
        <v>33</v>
      </c>
      <c r="K10" s="27">
        <f t="shared" si="3"/>
        <v>73.98</v>
      </c>
      <c r="L10" s="27">
        <f t="shared" si="4"/>
        <v>184.95</v>
      </c>
      <c r="M10" s="29">
        <v>389</v>
      </c>
      <c r="N10" s="27">
        <f t="shared" si="6"/>
        <v>194.5</v>
      </c>
      <c r="O10" s="27">
        <f t="shared" si="5"/>
        <v>379.45</v>
      </c>
      <c r="P10" s="30"/>
      <c r="Q10" s="30"/>
    </row>
    <row r="11" spans="1:17" ht="20.100000000000001" customHeight="1">
      <c r="A11" s="10" t="s">
        <v>35</v>
      </c>
      <c r="B11" s="10" t="s">
        <v>36</v>
      </c>
      <c r="C11" s="10" t="s">
        <v>34</v>
      </c>
      <c r="D11" s="10" t="s">
        <v>21</v>
      </c>
      <c r="E11" s="27">
        <v>79.8</v>
      </c>
      <c r="F11" s="27">
        <f t="shared" si="0"/>
        <v>7.98</v>
      </c>
      <c r="G11" s="27">
        <v>84.4</v>
      </c>
      <c r="H11" s="27">
        <f t="shared" si="1"/>
        <v>33.76</v>
      </c>
      <c r="I11" s="28">
        <v>71</v>
      </c>
      <c r="J11" s="27">
        <f t="shared" si="2"/>
        <v>35.5</v>
      </c>
      <c r="K11" s="27">
        <f t="shared" si="3"/>
        <v>77.239999999999995</v>
      </c>
      <c r="L11" s="27">
        <f t="shared" si="4"/>
        <v>193.1</v>
      </c>
      <c r="M11" s="29">
        <v>347</v>
      </c>
      <c r="N11" s="27">
        <f t="shared" si="6"/>
        <v>173.5</v>
      </c>
      <c r="O11" s="27">
        <f t="shared" si="5"/>
        <v>366.6</v>
      </c>
      <c r="P11" s="30"/>
      <c r="Q11" s="30"/>
    </row>
    <row r="12" spans="1:17" ht="20.100000000000001" customHeight="1">
      <c r="A12" s="10" t="s">
        <v>37</v>
      </c>
      <c r="B12" s="10" t="s">
        <v>38</v>
      </c>
      <c r="C12" s="10" t="s">
        <v>39</v>
      </c>
      <c r="D12" s="10" t="s">
        <v>21</v>
      </c>
      <c r="E12" s="27">
        <v>81.3</v>
      </c>
      <c r="F12" s="27">
        <f t="shared" si="0"/>
        <v>8.1300000000000008</v>
      </c>
      <c r="G12" s="27">
        <v>85.5</v>
      </c>
      <c r="H12" s="27">
        <f t="shared" si="1"/>
        <v>34.200000000000003</v>
      </c>
      <c r="I12" s="28">
        <v>62</v>
      </c>
      <c r="J12" s="27">
        <f t="shared" si="2"/>
        <v>31</v>
      </c>
      <c r="K12" s="27">
        <f t="shared" si="3"/>
        <v>73.33</v>
      </c>
      <c r="L12" s="27">
        <f t="shared" si="4"/>
        <v>183.32499999999999</v>
      </c>
      <c r="M12" s="29">
        <v>381</v>
      </c>
      <c r="N12" s="27">
        <f t="shared" si="6"/>
        <v>190.5</v>
      </c>
      <c r="O12" s="27">
        <f t="shared" si="5"/>
        <v>373.82499999999999</v>
      </c>
      <c r="P12" s="30"/>
      <c r="Q12" s="30"/>
    </row>
    <row r="13" spans="1:17" ht="20.100000000000001" customHeight="1">
      <c r="A13" s="10" t="s">
        <v>40</v>
      </c>
      <c r="B13" s="10" t="s">
        <v>41</v>
      </c>
      <c r="C13" s="10" t="s">
        <v>39</v>
      </c>
      <c r="D13" s="10" t="s">
        <v>21</v>
      </c>
      <c r="E13" s="27">
        <v>85.9</v>
      </c>
      <c r="F13" s="27">
        <f t="shared" si="0"/>
        <v>8.59</v>
      </c>
      <c r="G13" s="27">
        <v>86.7</v>
      </c>
      <c r="H13" s="27">
        <f t="shared" si="1"/>
        <v>34.68</v>
      </c>
      <c r="I13" s="28">
        <v>75</v>
      </c>
      <c r="J13" s="27">
        <f t="shared" si="2"/>
        <v>37.5</v>
      </c>
      <c r="K13" s="27">
        <f t="shared" si="3"/>
        <v>80.77</v>
      </c>
      <c r="L13" s="27">
        <f t="shared" si="4"/>
        <v>201.92500000000001</v>
      </c>
      <c r="M13" s="29">
        <v>349</v>
      </c>
      <c r="N13" s="27">
        <f t="shared" si="6"/>
        <v>174.5</v>
      </c>
      <c r="O13" s="27">
        <f t="shared" si="5"/>
        <v>376.42500000000001</v>
      </c>
      <c r="P13" s="30"/>
      <c r="Q13" s="30"/>
    </row>
    <row r="14" spans="1:17" ht="20.100000000000001" customHeight="1">
      <c r="A14" s="10" t="s">
        <v>42</v>
      </c>
      <c r="B14" s="10" t="s">
        <v>43</v>
      </c>
      <c r="C14" s="10" t="s">
        <v>39</v>
      </c>
      <c r="D14" s="10" t="s">
        <v>21</v>
      </c>
      <c r="E14" s="27">
        <v>78.099999999999994</v>
      </c>
      <c r="F14" s="27">
        <f t="shared" si="0"/>
        <v>7.81</v>
      </c>
      <c r="G14" s="27">
        <v>82.9</v>
      </c>
      <c r="H14" s="27">
        <f t="shared" si="1"/>
        <v>33.159999999999997</v>
      </c>
      <c r="I14" s="28">
        <v>88</v>
      </c>
      <c r="J14" s="27">
        <f t="shared" si="2"/>
        <v>44</v>
      </c>
      <c r="K14" s="27">
        <f t="shared" si="3"/>
        <v>84.97</v>
      </c>
      <c r="L14" s="27">
        <f t="shared" si="4"/>
        <v>212.42500000000001</v>
      </c>
      <c r="M14" s="29">
        <v>336</v>
      </c>
      <c r="N14" s="27">
        <f t="shared" si="6"/>
        <v>168</v>
      </c>
      <c r="O14" s="27">
        <f t="shared" si="5"/>
        <v>380.42500000000001</v>
      </c>
      <c r="P14" s="30"/>
      <c r="Q14" s="30"/>
    </row>
    <row r="15" spans="1:17" ht="20.100000000000001" customHeight="1">
      <c r="A15" s="10" t="s">
        <v>44</v>
      </c>
      <c r="B15" s="10" t="s">
        <v>45</v>
      </c>
      <c r="C15" s="10" t="s">
        <v>46</v>
      </c>
      <c r="D15" s="10" t="s">
        <v>21</v>
      </c>
      <c r="E15" s="27">
        <v>75.8</v>
      </c>
      <c r="F15" s="27">
        <f t="shared" si="0"/>
        <v>7.58</v>
      </c>
      <c r="G15" s="27">
        <v>83.2</v>
      </c>
      <c r="H15" s="27">
        <f t="shared" si="1"/>
        <v>33.28</v>
      </c>
      <c r="I15" s="28">
        <v>70</v>
      </c>
      <c r="J15" s="27">
        <f t="shared" si="2"/>
        <v>35</v>
      </c>
      <c r="K15" s="27">
        <f t="shared" si="3"/>
        <v>75.86</v>
      </c>
      <c r="L15" s="27">
        <f t="shared" si="4"/>
        <v>189.65</v>
      </c>
      <c r="M15" s="29">
        <v>388</v>
      </c>
      <c r="N15" s="27">
        <f t="shared" si="6"/>
        <v>194</v>
      </c>
      <c r="O15" s="27">
        <f t="shared" si="5"/>
        <v>383.65</v>
      </c>
      <c r="P15" s="30"/>
      <c r="Q15" s="30"/>
    </row>
    <row r="16" spans="1:17" ht="20.100000000000001" customHeight="1">
      <c r="A16" s="10" t="s">
        <v>47</v>
      </c>
      <c r="B16" s="10" t="s">
        <v>48</v>
      </c>
      <c r="C16" s="10" t="s">
        <v>46</v>
      </c>
      <c r="D16" s="10" t="s">
        <v>21</v>
      </c>
      <c r="E16" s="27">
        <v>80.400000000000006</v>
      </c>
      <c r="F16" s="27">
        <f t="shared" si="0"/>
        <v>8.0399999999999991</v>
      </c>
      <c r="G16" s="27">
        <v>75.400000000000006</v>
      </c>
      <c r="H16" s="27">
        <f t="shared" si="1"/>
        <v>30.16</v>
      </c>
      <c r="I16" s="28">
        <v>61</v>
      </c>
      <c r="J16" s="27">
        <f t="shared" si="2"/>
        <v>30.5</v>
      </c>
      <c r="K16" s="27">
        <f t="shared" si="3"/>
        <v>68.7</v>
      </c>
      <c r="L16" s="27">
        <f t="shared" si="4"/>
        <v>171.75</v>
      </c>
      <c r="M16" s="29">
        <v>352</v>
      </c>
      <c r="N16" s="27">
        <f t="shared" si="6"/>
        <v>176</v>
      </c>
      <c r="O16" s="27">
        <f t="shared" si="5"/>
        <v>347.75</v>
      </c>
      <c r="P16" s="30"/>
      <c r="Q16" s="30"/>
    </row>
    <row r="17" spans="1:17" ht="20.100000000000001" customHeight="1">
      <c r="A17" s="10" t="s">
        <v>49</v>
      </c>
      <c r="B17" s="10" t="s">
        <v>50</v>
      </c>
      <c r="C17" s="10" t="s">
        <v>46</v>
      </c>
      <c r="D17" s="10" t="s">
        <v>21</v>
      </c>
      <c r="E17" s="27">
        <v>83.2</v>
      </c>
      <c r="F17" s="27">
        <f t="shared" si="0"/>
        <v>8.32</v>
      </c>
      <c r="G17" s="27">
        <v>86.6</v>
      </c>
      <c r="H17" s="27">
        <f t="shared" si="1"/>
        <v>34.64</v>
      </c>
      <c r="I17" s="28">
        <v>76</v>
      </c>
      <c r="J17" s="27">
        <f t="shared" si="2"/>
        <v>38</v>
      </c>
      <c r="K17" s="27">
        <f t="shared" si="3"/>
        <v>80.959999999999994</v>
      </c>
      <c r="L17" s="27">
        <f t="shared" si="4"/>
        <v>202.4</v>
      </c>
      <c r="M17" s="29">
        <v>356</v>
      </c>
      <c r="N17" s="27">
        <f t="shared" si="6"/>
        <v>178</v>
      </c>
      <c r="O17" s="27">
        <f t="shared" si="5"/>
        <v>380.4</v>
      </c>
      <c r="P17" s="30"/>
      <c r="Q17" s="30"/>
    </row>
    <row r="18" spans="1:17" ht="20.100000000000001" customHeight="1">
      <c r="A18" s="10" t="s">
        <v>51</v>
      </c>
      <c r="B18" s="10" t="s">
        <v>52</v>
      </c>
      <c r="C18" s="10" t="s">
        <v>53</v>
      </c>
      <c r="D18" s="10" t="s">
        <v>21</v>
      </c>
      <c r="E18" s="27">
        <v>70.8</v>
      </c>
      <c r="F18" s="27">
        <f t="shared" si="0"/>
        <v>7.08</v>
      </c>
      <c r="G18" s="27">
        <v>72.400000000000006</v>
      </c>
      <c r="H18" s="27">
        <f t="shared" si="1"/>
        <v>28.96</v>
      </c>
      <c r="I18" s="28">
        <v>83</v>
      </c>
      <c r="J18" s="27">
        <f t="shared" si="2"/>
        <v>41.5</v>
      </c>
      <c r="K18" s="27">
        <f t="shared" si="3"/>
        <v>77.540000000000006</v>
      </c>
      <c r="L18" s="27">
        <f t="shared" si="4"/>
        <v>193.85</v>
      </c>
      <c r="M18" s="29">
        <v>368</v>
      </c>
      <c r="N18" s="27">
        <f t="shared" si="6"/>
        <v>184</v>
      </c>
      <c r="O18" s="27">
        <f t="shared" si="5"/>
        <v>377.85</v>
      </c>
      <c r="P18" s="30"/>
      <c r="Q18" s="30"/>
    </row>
    <row r="19" spans="1:17" ht="20.100000000000001" customHeight="1">
      <c r="A19" s="10" t="s">
        <v>54</v>
      </c>
      <c r="B19" s="10" t="s">
        <v>55</v>
      </c>
      <c r="C19" s="10" t="s">
        <v>53</v>
      </c>
      <c r="D19" s="10" t="s">
        <v>21</v>
      </c>
      <c r="E19" s="27">
        <v>74.8</v>
      </c>
      <c r="F19" s="27">
        <f t="shared" si="0"/>
        <v>7.48</v>
      </c>
      <c r="G19" s="27">
        <v>73</v>
      </c>
      <c r="H19" s="27">
        <f t="shared" si="1"/>
        <v>29.2</v>
      </c>
      <c r="I19" s="28">
        <v>89</v>
      </c>
      <c r="J19" s="27">
        <f t="shared" si="2"/>
        <v>44.5</v>
      </c>
      <c r="K19" s="27">
        <f t="shared" si="3"/>
        <v>81.180000000000007</v>
      </c>
      <c r="L19" s="27">
        <f t="shared" si="4"/>
        <v>202.95</v>
      </c>
      <c r="M19" s="29">
        <v>363</v>
      </c>
      <c r="N19" s="27">
        <f t="shared" si="6"/>
        <v>181.5</v>
      </c>
      <c r="O19" s="27">
        <f t="shared" si="5"/>
        <v>384.45</v>
      </c>
      <c r="P19" s="30"/>
      <c r="Q19" s="30"/>
    </row>
    <row r="20" spans="1:17" ht="20.100000000000001" customHeight="1">
      <c r="A20" s="10" t="s">
        <v>56</v>
      </c>
      <c r="B20" s="10" t="s">
        <v>57</v>
      </c>
      <c r="C20" s="10" t="s">
        <v>53</v>
      </c>
      <c r="D20" s="10" t="s">
        <v>21</v>
      </c>
      <c r="E20" s="27">
        <v>81.8</v>
      </c>
      <c r="F20" s="27">
        <f t="shared" si="0"/>
        <v>8.18</v>
      </c>
      <c r="G20" s="27">
        <v>83</v>
      </c>
      <c r="H20" s="27">
        <f t="shared" si="1"/>
        <v>33.200000000000003</v>
      </c>
      <c r="I20" s="28">
        <v>87</v>
      </c>
      <c r="J20" s="27">
        <f t="shared" si="2"/>
        <v>43.5</v>
      </c>
      <c r="K20" s="27">
        <f t="shared" si="3"/>
        <v>84.88</v>
      </c>
      <c r="L20" s="27">
        <f t="shared" si="4"/>
        <v>212.2</v>
      </c>
      <c r="M20" s="29">
        <v>359</v>
      </c>
      <c r="N20" s="27">
        <f t="shared" si="6"/>
        <v>179.5</v>
      </c>
      <c r="O20" s="27">
        <f t="shared" si="5"/>
        <v>391.7</v>
      </c>
      <c r="P20" s="30"/>
      <c r="Q20" s="30"/>
    </row>
    <row r="21" spans="1:17" ht="20.100000000000001" customHeight="1">
      <c r="A21" s="10" t="s">
        <v>58</v>
      </c>
      <c r="B21" s="10" t="s">
        <v>59</v>
      </c>
      <c r="C21" s="10" t="s">
        <v>53</v>
      </c>
      <c r="D21" s="10" t="s">
        <v>21</v>
      </c>
      <c r="E21" s="27">
        <v>82.2</v>
      </c>
      <c r="F21" s="27">
        <f t="shared" si="0"/>
        <v>8.2200000000000006</v>
      </c>
      <c r="G21" s="27">
        <v>80.400000000000006</v>
      </c>
      <c r="H21" s="27">
        <f t="shared" si="1"/>
        <v>32.159999999999997</v>
      </c>
      <c r="I21" s="28">
        <v>85</v>
      </c>
      <c r="J21" s="27">
        <f t="shared" si="2"/>
        <v>42.5</v>
      </c>
      <c r="K21" s="27">
        <f t="shared" si="3"/>
        <v>82.88</v>
      </c>
      <c r="L21" s="27">
        <f t="shared" si="4"/>
        <v>207.2</v>
      </c>
      <c r="M21" s="29">
        <v>408</v>
      </c>
      <c r="N21" s="27">
        <f t="shared" si="6"/>
        <v>204</v>
      </c>
      <c r="O21" s="27">
        <f t="shared" si="5"/>
        <v>411.2</v>
      </c>
      <c r="P21" s="30"/>
      <c r="Q21" s="30"/>
    </row>
    <row r="22" spans="1:17" ht="20.100000000000001" customHeight="1">
      <c r="A22" s="10" t="s">
        <v>60</v>
      </c>
      <c r="B22" s="10" t="s">
        <v>61</v>
      </c>
      <c r="C22" s="10" t="s">
        <v>62</v>
      </c>
      <c r="D22" s="10" t="s">
        <v>21</v>
      </c>
      <c r="E22" s="27">
        <v>83.1</v>
      </c>
      <c r="F22" s="27">
        <f t="shared" si="0"/>
        <v>8.31</v>
      </c>
      <c r="G22" s="27">
        <v>84.1</v>
      </c>
      <c r="H22" s="27">
        <f t="shared" si="1"/>
        <v>33.64</v>
      </c>
      <c r="I22" s="28">
        <v>88</v>
      </c>
      <c r="J22" s="27">
        <f t="shared" si="2"/>
        <v>44</v>
      </c>
      <c r="K22" s="27">
        <f t="shared" si="3"/>
        <v>85.95</v>
      </c>
      <c r="L22" s="27">
        <f t="shared" si="4"/>
        <v>214.875</v>
      </c>
      <c r="M22" s="29">
        <v>366</v>
      </c>
      <c r="N22" s="27">
        <f t="shared" si="6"/>
        <v>183</v>
      </c>
      <c r="O22" s="27">
        <f t="shared" si="5"/>
        <v>397.875</v>
      </c>
      <c r="P22" s="30"/>
      <c r="Q22" s="30"/>
    </row>
    <row r="23" spans="1:17" ht="20.100000000000001" customHeight="1">
      <c r="A23" s="10" t="s">
        <v>63</v>
      </c>
      <c r="B23" s="10" t="s">
        <v>64</v>
      </c>
      <c r="C23" s="10" t="s">
        <v>62</v>
      </c>
      <c r="D23" s="10" t="s">
        <v>21</v>
      </c>
      <c r="E23" s="27">
        <v>83.1</v>
      </c>
      <c r="F23" s="27">
        <f t="shared" si="0"/>
        <v>8.31</v>
      </c>
      <c r="G23" s="27">
        <v>83.3</v>
      </c>
      <c r="H23" s="27">
        <f t="shared" si="1"/>
        <v>33.32</v>
      </c>
      <c r="I23" s="28">
        <v>84</v>
      </c>
      <c r="J23" s="27">
        <f t="shared" si="2"/>
        <v>42</v>
      </c>
      <c r="K23" s="27">
        <f t="shared" si="3"/>
        <v>83.63</v>
      </c>
      <c r="L23" s="27">
        <f t="shared" si="4"/>
        <v>209.07499999999999</v>
      </c>
      <c r="M23" s="29">
        <v>339</v>
      </c>
      <c r="N23" s="27">
        <f t="shared" si="6"/>
        <v>169.5</v>
      </c>
      <c r="O23" s="27">
        <f t="shared" si="5"/>
        <v>378.57499999999999</v>
      </c>
      <c r="P23" s="30"/>
      <c r="Q23" s="30"/>
    </row>
    <row r="24" spans="1:17" ht="20.100000000000001" customHeight="1">
      <c r="A24" s="10" t="s">
        <v>65</v>
      </c>
      <c r="B24" s="10" t="s">
        <v>66</v>
      </c>
      <c r="C24" s="10" t="s">
        <v>62</v>
      </c>
      <c r="D24" s="10" t="s">
        <v>21</v>
      </c>
      <c r="E24" s="27">
        <v>84.3</v>
      </c>
      <c r="F24" s="27">
        <f t="shared" si="0"/>
        <v>8.43</v>
      </c>
      <c r="G24" s="27">
        <v>87.4</v>
      </c>
      <c r="H24" s="27">
        <f t="shared" si="1"/>
        <v>34.96</v>
      </c>
      <c r="I24" s="28">
        <v>89</v>
      </c>
      <c r="J24" s="27">
        <f t="shared" si="2"/>
        <v>44.5</v>
      </c>
      <c r="K24" s="27">
        <f t="shared" si="3"/>
        <v>87.89</v>
      </c>
      <c r="L24" s="27">
        <f t="shared" si="4"/>
        <v>219.72499999999999</v>
      </c>
      <c r="M24" s="29">
        <v>374</v>
      </c>
      <c r="N24" s="27">
        <f t="shared" si="6"/>
        <v>187</v>
      </c>
      <c r="O24" s="27">
        <f t="shared" si="5"/>
        <v>406.72500000000002</v>
      </c>
      <c r="P24" s="30"/>
      <c r="Q24" s="30"/>
    </row>
    <row r="25" spans="1:17" ht="20.100000000000001" customHeight="1">
      <c r="A25" s="10" t="s">
        <v>67</v>
      </c>
      <c r="B25" s="10" t="s">
        <v>68</v>
      </c>
      <c r="C25" s="10" t="s">
        <v>62</v>
      </c>
      <c r="D25" s="10" t="s">
        <v>21</v>
      </c>
      <c r="E25" s="27">
        <v>79.3</v>
      </c>
      <c r="F25" s="27">
        <f t="shared" si="0"/>
        <v>7.93</v>
      </c>
      <c r="G25" s="27">
        <v>84.9</v>
      </c>
      <c r="H25" s="27">
        <f t="shared" si="1"/>
        <v>33.96</v>
      </c>
      <c r="I25" s="28">
        <v>69</v>
      </c>
      <c r="J25" s="27">
        <f t="shared" si="2"/>
        <v>34.5</v>
      </c>
      <c r="K25" s="27">
        <f t="shared" si="3"/>
        <v>76.39</v>
      </c>
      <c r="L25" s="27">
        <f t="shared" si="4"/>
        <v>190.97499999999999</v>
      </c>
      <c r="M25" s="29">
        <v>363</v>
      </c>
      <c r="N25" s="27">
        <f t="shared" si="6"/>
        <v>181.5</v>
      </c>
      <c r="O25" s="27">
        <f t="shared" si="5"/>
        <v>372.47500000000002</v>
      </c>
      <c r="P25" s="30"/>
      <c r="Q25" s="30"/>
    </row>
    <row r="26" spans="1:17" ht="20.100000000000001" customHeight="1">
      <c r="A26" s="10" t="s">
        <v>69</v>
      </c>
      <c r="B26" s="10" t="s">
        <v>70</v>
      </c>
      <c r="C26" s="10" t="s">
        <v>62</v>
      </c>
      <c r="D26" s="10" t="s">
        <v>21</v>
      </c>
      <c r="E26" s="27">
        <v>81.5</v>
      </c>
      <c r="F26" s="27">
        <f t="shared" si="0"/>
        <v>8.15</v>
      </c>
      <c r="G26" s="27">
        <v>83.7</v>
      </c>
      <c r="H26" s="27">
        <f t="shared" si="1"/>
        <v>33.479999999999997</v>
      </c>
      <c r="I26" s="28">
        <v>81</v>
      </c>
      <c r="J26" s="27">
        <f t="shared" si="2"/>
        <v>40.5</v>
      </c>
      <c r="K26" s="27">
        <f t="shared" si="3"/>
        <v>82.13</v>
      </c>
      <c r="L26" s="27">
        <f t="shared" si="4"/>
        <v>205.32499999999999</v>
      </c>
      <c r="M26" s="29">
        <v>371</v>
      </c>
      <c r="N26" s="27">
        <f t="shared" si="6"/>
        <v>185.5</v>
      </c>
      <c r="O26" s="27">
        <f t="shared" si="5"/>
        <v>390.82499999999999</v>
      </c>
      <c r="P26" s="30"/>
      <c r="Q26" s="30"/>
    </row>
    <row r="27" spans="1:17" ht="20.100000000000001" customHeight="1">
      <c r="A27" s="10" t="s">
        <v>71</v>
      </c>
      <c r="B27" s="10" t="s">
        <v>72</v>
      </c>
      <c r="C27" s="10" t="s">
        <v>62</v>
      </c>
      <c r="D27" s="10" t="s">
        <v>21</v>
      </c>
      <c r="E27" s="27">
        <v>73.7</v>
      </c>
      <c r="F27" s="27">
        <f t="shared" si="0"/>
        <v>7.37</v>
      </c>
      <c r="G27" s="27">
        <v>74.8</v>
      </c>
      <c r="H27" s="27">
        <f t="shared" si="1"/>
        <v>29.92</v>
      </c>
      <c r="I27" s="28">
        <v>53</v>
      </c>
      <c r="J27" s="27">
        <f t="shared" si="2"/>
        <v>26.5</v>
      </c>
      <c r="K27" s="27">
        <f t="shared" si="3"/>
        <v>63.79</v>
      </c>
      <c r="L27" s="27">
        <f t="shared" si="4"/>
        <v>159.47499999999999</v>
      </c>
      <c r="M27" s="29">
        <v>357</v>
      </c>
      <c r="N27" s="27">
        <f t="shared" si="6"/>
        <v>178.5</v>
      </c>
      <c r="O27" s="27">
        <f t="shared" si="5"/>
        <v>337.97500000000002</v>
      </c>
      <c r="P27" s="30"/>
      <c r="Q27" s="30"/>
    </row>
    <row r="28" spans="1:17" ht="20.100000000000001" customHeight="1">
      <c r="A28" s="10" t="s">
        <v>73</v>
      </c>
      <c r="B28" s="10" t="s">
        <v>74</v>
      </c>
      <c r="C28" s="10" t="s">
        <v>75</v>
      </c>
      <c r="D28" s="10" t="s">
        <v>21</v>
      </c>
      <c r="E28" s="27">
        <v>87</v>
      </c>
      <c r="F28" s="27">
        <f t="shared" si="0"/>
        <v>8.6999999999999993</v>
      </c>
      <c r="G28" s="27">
        <v>88.4</v>
      </c>
      <c r="H28" s="27">
        <f t="shared" si="1"/>
        <v>35.36</v>
      </c>
      <c r="I28" s="28">
        <v>87</v>
      </c>
      <c r="J28" s="27">
        <f t="shared" si="2"/>
        <v>43.5</v>
      </c>
      <c r="K28" s="27">
        <f t="shared" si="3"/>
        <v>87.56</v>
      </c>
      <c r="L28" s="27">
        <f t="shared" si="4"/>
        <v>218.9</v>
      </c>
      <c r="M28" s="29">
        <v>357</v>
      </c>
      <c r="N28" s="27">
        <f t="shared" si="6"/>
        <v>178.5</v>
      </c>
      <c r="O28" s="27">
        <f t="shared" si="5"/>
        <v>397.4</v>
      </c>
      <c r="P28" s="30"/>
      <c r="Q28" s="30"/>
    </row>
    <row r="29" spans="1:17" ht="20.100000000000001" customHeight="1">
      <c r="A29" s="10" t="s">
        <v>76</v>
      </c>
      <c r="B29" s="10" t="s">
        <v>77</v>
      </c>
      <c r="C29" s="10" t="s">
        <v>75</v>
      </c>
      <c r="D29" s="10" t="s">
        <v>21</v>
      </c>
      <c r="E29" s="27">
        <v>81.8</v>
      </c>
      <c r="F29" s="27">
        <f t="shared" si="0"/>
        <v>8.18</v>
      </c>
      <c r="G29" s="27">
        <v>88.6</v>
      </c>
      <c r="H29" s="27">
        <f t="shared" si="1"/>
        <v>35.44</v>
      </c>
      <c r="I29" s="28">
        <v>93</v>
      </c>
      <c r="J29" s="27">
        <f t="shared" si="2"/>
        <v>46.5</v>
      </c>
      <c r="K29" s="27">
        <f t="shared" si="3"/>
        <v>90.12</v>
      </c>
      <c r="L29" s="27">
        <f t="shared" si="4"/>
        <v>225.3</v>
      </c>
      <c r="M29" s="29">
        <v>418</v>
      </c>
      <c r="N29" s="27">
        <f t="shared" si="6"/>
        <v>209</v>
      </c>
      <c r="O29" s="27">
        <f t="shared" si="5"/>
        <v>434.3</v>
      </c>
      <c r="P29" s="30"/>
      <c r="Q29" s="30"/>
    </row>
    <row r="30" spans="1:17" ht="20.100000000000001" customHeight="1">
      <c r="A30" s="10" t="s">
        <v>78</v>
      </c>
      <c r="B30" s="10" t="s">
        <v>79</v>
      </c>
      <c r="C30" s="10" t="s">
        <v>75</v>
      </c>
      <c r="D30" s="10" t="s">
        <v>21</v>
      </c>
      <c r="E30" s="27">
        <v>79.400000000000006</v>
      </c>
      <c r="F30" s="27">
        <f t="shared" si="0"/>
        <v>7.94</v>
      </c>
      <c r="G30" s="27">
        <v>81.2</v>
      </c>
      <c r="H30" s="27">
        <f t="shared" si="1"/>
        <v>32.479999999999997</v>
      </c>
      <c r="I30" s="28">
        <v>75</v>
      </c>
      <c r="J30" s="27">
        <f t="shared" si="2"/>
        <v>37.5</v>
      </c>
      <c r="K30" s="27">
        <f t="shared" si="3"/>
        <v>77.92</v>
      </c>
      <c r="L30" s="27">
        <f t="shared" si="4"/>
        <v>194.8</v>
      </c>
      <c r="M30" s="29">
        <v>339</v>
      </c>
      <c r="N30" s="27">
        <f t="shared" si="6"/>
        <v>169.5</v>
      </c>
      <c r="O30" s="27">
        <f t="shared" si="5"/>
        <v>364.3</v>
      </c>
      <c r="P30" s="30"/>
      <c r="Q30" s="30"/>
    </row>
    <row r="31" spans="1:17" ht="20.100000000000001" customHeight="1">
      <c r="A31" s="10" t="s">
        <v>80</v>
      </c>
      <c r="B31" s="10" t="s">
        <v>81</v>
      </c>
      <c r="C31" s="10" t="s">
        <v>75</v>
      </c>
      <c r="D31" s="10" t="s">
        <v>21</v>
      </c>
      <c r="E31" s="27">
        <v>83.6</v>
      </c>
      <c r="F31" s="27">
        <f t="shared" si="0"/>
        <v>8.36</v>
      </c>
      <c r="G31" s="27">
        <v>84.8</v>
      </c>
      <c r="H31" s="27">
        <f t="shared" si="1"/>
        <v>33.92</v>
      </c>
      <c r="I31" s="28">
        <v>62</v>
      </c>
      <c r="J31" s="27">
        <f t="shared" si="2"/>
        <v>31</v>
      </c>
      <c r="K31" s="27">
        <f t="shared" si="3"/>
        <v>73.28</v>
      </c>
      <c r="L31" s="27">
        <f t="shared" si="4"/>
        <v>183.2</v>
      </c>
      <c r="M31" s="29">
        <v>372</v>
      </c>
      <c r="N31" s="27">
        <f t="shared" si="6"/>
        <v>186</v>
      </c>
      <c r="O31" s="27">
        <f t="shared" si="5"/>
        <v>369.2</v>
      </c>
      <c r="P31" s="30"/>
      <c r="Q31" s="30"/>
    </row>
    <row r="32" spans="1:17" ht="20.100000000000001" customHeight="1">
      <c r="A32" s="10" t="s">
        <v>82</v>
      </c>
      <c r="B32" s="10" t="s">
        <v>83</v>
      </c>
      <c r="C32" s="10" t="s">
        <v>75</v>
      </c>
      <c r="D32" s="10" t="s">
        <v>21</v>
      </c>
      <c r="E32" s="27">
        <v>77.599999999999994</v>
      </c>
      <c r="F32" s="27">
        <f t="shared" si="0"/>
        <v>7.76</v>
      </c>
      <c r="G32" s="27">
        <v>79.400000000000006</v>
      </c>
      <c r="H32" s="27">
        <f t="shared" si="1"/>
        <v>31.76</v>
      </c>
      <c r="I32" s="28">
        <v>63</v>
      </c>
      <c r="J32" s="27">
        <f t="shared" si="2"/>
        <v>31.5</v>
      </c>
      <c r="K32" s="27">
        <f t="shared" si="3"/>
        <v>71.02</v>
      </c>
      <c r="L32" s="27">
        <f t="shared" si="4"/>
        <v>177.55</v>
      </c>
      <c r="M32" s="29">
        <v>354</v>
      </c>
      <c r="N32" s="27">
        <f t="shared" si="6"/>
        <v>177</v>
      </c>
      <c r="O32" s="27">
        <f t="shared" si="5"/>
        <v>354.55</v>
      </c>
      <c r="P32" s="30"/>
      <c r="Q32" s="30"/>
    </row>
  </sheetData>
  <mergeCells count="13">
    <mergeCell ref="A1:Q1"/>
    <mergeCell ref="E2:F2"/>
    <mergeCell ref="G2:H2"/>
    <mergeCell ref="I2:J2"/>
    <mergeCell ref="K2:L2"/>
    <mergeCell ref="M2:N2"/>
    <mergeCell ref="A2:A3"/>
    <mergeCell ref="B2:B3"/>
    <mergeCell ref="C2:C3"/>
    <mergeCell ref="D2:D3"/>
    <mergeCell ref="O2:O3"/>
    <mergeCell ref="P2:P3"/>
    <mergeCell ref="Q2:Q3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A3" sqref="A3:B5"/>
    </sheetView>
  </sheetViews>
  <sheetFormatPr defaultColWidth="9" defaultRowHeight="14.25"/>
  <cols>
    <col min="1" max="1" width="14.125" style="2" customWidth="1"/>
    <col min="2" max="2" width="6.625" style="2" customWidth="1"/>
    <col min="3" max="3" width="8" style="3" customWidth="1"/>
    <col min="4" max="4" width="10.125" style="3" customWidth="1"/>
    <col min="5" max="6" width="11.875" style="24" customWidth="1"/>
    <col min="7" max="7" width="10.875" style="4" customWidth="1"/>
    <col min="8" max="8" width="11.875" style="4" customWidth="1"/>
    <col min="9" max="9" width="10.625" style="4" customWidth="1"/>
    <col min="10" max="10" width="10.5" style="4" customWidth="1"/>
    <col min="11" max="11" width="6.25" style="2" customWidth="1"/>
  </cols>
  <sheetData>
    <row r="1" spans="1:11" ht="44.1" customHeight="1">
      <c r="A1" s="42" t="s">
        <v>84</v>
      </c>
      <c r="B1" s="43"/>
      <c r="C1" s="43"/>
      <c r="D1" s="43"/>
      <c r="E1" s="44"/>
      <c r="F1" s="44"/>
      <c r="G1" s="44"/>
      <c r="H1" s="44"/>
      <c r="I1" s="44"/>
      <c r="J1" s="44"/>
      <c r="K1" s="43"/>
    </row>
    <row r="2" spans="1:11" s="1" customFormat="1" ht="40.5">
      <c r="A2" s="5" t="s">
        <v>1</v>
      </c>
      <c r="B2" s="5" t="s">
        <v>2</v>
      </c>
      <c r="C2" s="7" t="s">
        <v>3</v>
      </c>
      <c r="D2" s="7" t="s">
        <v>4</v>
      </c>
      <c r="E2" s="25" t="s">
        <v>5</v>
      </c>
      <c r="F2" s="25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5" t="s">
        <v>11</v>
      </c>
    </row>
    <row r="3" spans="1:11" ht="41.25" customHeight="1">
      <c r="A3" s="45" t="s">
        <v>85</v>
      </c>
      <c r="B3" s="45" t="s">
        <v>86</v>
      </c>
      <c r="C3" s="45" t="s">
        <v>87</v>
      </c>
      <c r="D3" s="45" t="s">
        <v>88</v>
      </c>
      <c r="E3" s="46">
        <v>80.599999999999994</v>
      </c>
      <c r="F3" s="46">
        <v>85</v>
      </c>
      <c r="G3" s="47">
        <v>82</v>
      </c>
      <c r="H3" s="47">
        <v>83.06</v>
      </c>
      <c r="I3" s="48">
        <v>351</v>
      </c>
      <c r="J3" s="47">
        <v>383.15</v>
      </c>
      <c r="K3" s="49">
        <v>1</v>
      </c>
    </row>
    <row r="4" spans="1:11" ht="41.25" customHeight="1">
      <c r="A4" s="45" t="s">
        <v>89</v>
      </c>
      <c r="B4" s="45" t="s">
        <v>90</v>
      </c>
      <c r="C4" s="45" t="s">
        <v>87</v>
      </c>
      <c r="D4" s="45" t="s">
        <v>88</v>
      </c>
      <c r="E4" s="46">
        <v>78.400000000000006</v>
      </c>
      <c r="F4" s="46">
        <v>80.599999999999994</v>
      </c>
      <c r="G4" s="47">
        <v>84</v>
      </c>
      <c r="H4" s="47">
        <v>82.08</v>
      </c>
      <c r="I4" s="47">
        <v>338</v>
      </c>
      <c r="J4" s="47">
        <v>374.2</v>
      </c>
      <c r="K4" s="49">
        <v>2</v>
      </c>
    </row>
    <row r="5" spans="1:11" ht="34.5" customHeight="1">
      <c r="A5" s="45" t="s">
        <v>91</v>
      </c>
      <c r="B5" s="45" t="s">
        <v>92</v>
      </c>
      <c r="C5" s="45" t="s">
        <v>87</v>
      </c>
      <c r="D5" s="45" t="s">
        <v>88</v>
      </c>
      <c r="E5" s="46">
        <v>84.2</v>
      </c>
      <c r="F5" s="46">
        <v>82.2</v>
      </c>
      <c r="G5" s="47">
        <v>74</v>
      </c>
      <c r="H5" s="47">
        <v>78.3</v>
      </c>
      <c r="I5" s="48">
        <v>329</v>
      </c>
      <c r="J5" s="47">
        <v>360.25</v>
      </c>
      <c r="K5" s="49">
        <v>3</v>
      </c>
    </row>
  </sheetData>
  <mergeCells count="1">
    <mergeCell ref="A1:K1"/>
  </mergeCells>
  <phoneticPr fontId="8" type="noConversion"/>
  <pageMargins left="0.235416666666667" right="0.235416666666667" top="0.31388888888888899" bottom="0.196527777777778" header="0.235416666666667" footer="0.5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A3" sqref="A3:B13"/>
    </sheetView>
  </sheetViews>
  <sheetFormatPr defaultColWidth="9" defaultRowHeight="14.25"/>
  <cols>
    <col min="1" max="1" width="15.625" style="2" customWidth="1"/>
    <col min="2" max="2" width="6.625" style="2" customWidth="1"/>
    <col min="3" max="3" width="6.125" style="3" customWidth="1"/>
    <col min="4" max="4" width="8.375" style="3" customWidth="1"/>
    <col min="5" max="5" width="8.375" style="4" customWidth="1"/>
    <col min="6" max="6" width="8.5" style="4" customWidth="1"/>
    <col min="7" max="7" width="7.875" style="4" customWidth="1"/>
    <col min="8" max="8" width="8.375" style="4" customWidth="1"/>
    <col min="9" max="9" width="9.25" style="4" customWidth="1"/>
    <col min="10" max="10" width="9.125" style="4" customWidth="1"/>
    <col min="11" max="11" width="5.875" style="3" customWidth="1"/>
  </cols>
  <sheetData>
    <row r="1" spans="1:11" ht="44.1" customHeight="1">
      <c r="A1" s="42" t="s">
        <v>93</v>
      </c>
      <c r="B1" s="43"/>
      <c r="C1" s="43"/>
      <c r="D1" s="43"/>
      <c r="E1" s="44"/>
      <c r="F1" s="44"/>
      <c r="G1" s="44"/>
      <c r="H1" s="44"/>
      <c r="I1" s="44"/>
      <c r="J1" s="44"/>
      <c r="K1" s="43"/>
    </row>
    <row r="2" spans="1:11" s="1" customFormat="1" ht="81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8" t="s">
        <v>10</v>
      </c>
      <c r="K2" s="21" t="s">
        <v>11</v>
      </c>
    </row>
    <row r="3" spans="1:11" ht="51">
      <c r="A3" s="10" t="s">
        <v>94</v>
      </c>
      <c r="B3" s="11" t="s">
        <v>95</v>
      </c>
      <c r="C3" s="12" t="s">
        <v>96</v>
      </c>
      <c r="D3" s="13" t="s">
        <v>88</v>
      </c>
      <c r="E3" s="14">
        <v>85.6</v>
      </c>
      <c r="F3" s="14">
        <v>86.4</v>
      </c>
      <c r="G3" s="15">
        <v>82</v>
      </c>
      <c r="H3" s="15">
        <v>84.12</v>
      </c>
      <c r="I3" s="22">
        <v>357</v>
      </c>
      <c r="J3" s="15">
        <v>388.8</v>
      </c>
      <c r="K3" s="23">
        <v>1</v>
      </c>
    </row>
    <row r="4" spans="1:11" ht="51">
      <c r="A4" s="10" t="s">
        <v>97</v>
      </c>
      <c r="B4" s="11" t="s">
        <v>98</v>
      </c>
      <c r="C4" s="12" t="s">
        <v>96</v>
      </c>
      <c r="D4" s="13" t="s">
        <v>88</v>
      </c>
      <c r="E4" s="14">
        <v>88.6</v>
      </c>
      <c r="F4" s="14">
        <v>84.6</v>
      </c>
      <c r="G4" s="15">
        <v>84</v>
      </c>
      <c r="H4" s="15">
        <v>84.7</v>
      </c>
      <c r="I4" s="22">
        <v>345</v>
      </c>
      <c r="J4" s="15">
        <v>384.25</v>
      </c>
      <c r="K4" s="23">
        <v>2</v>
      </c>
    </row>
    <row r="5" spans="1:11" ht="51">
      <c r="A5" s="10" t="s">
        <v>99</v>
      </c>
      <c r="B5" s="11" t="s">
        <v>100</v>
      </c>
      <c r="C5" s="12" t="s">
        <v>96</v>
      </c>
      <c r="D5" s="13" t="s">
        <v>88</v>
      </c>
      <c r="E5" s="14">
        <v>87.6</v>
      </c>
      <c r="F5" s="14">
        <v>85.2</v>
      </c>
      <c r="G5" s="15">
        <v>81</v>
      </c>
      <c r="H5" s="15">
        <v>83.34</v>
      </c>
      <c r="I5" s="22">
        <v>342</v>
      </c>
      <c r="J5" s="15">
        <v>379.35</v>
      </c>
      <c r="K5" s="23">
        <v>3</v>
      </c>
    </row>
    <row r="6" spans="1:11" ht="51">
      <c r="A6" s="10" t="s">
        <v>101</v>
      </c>
      <c r="B6" s="11" t="s">
        <v>102</v>
      </c>
      <c r="C6" s="12" t="s">
        <v>96</v>
      </c>
      <c r="D6" s="13" t="s">
        <v>88</v>
      </c>
      <c r="E6" s="14">
        <v>79.8</v>
      </c>
      <c r="F6" s="14">
        <v>85</v>
      </c>
      <c r="G6" s="15">
        <v>85</v>
      </c>
      <c r="H6" s="15">
        <v>84.48</v>
      </c>
      <c r="I6" s="22">
        <v>332</v>
      </c>
      <c r="J6" s="15">
        <v>377.2</v>
      </c>
      <c r="K6" s="23">
        <v>4</v>
      </c>
    </row>
    <row r="7" spans="1:11" ht="51">
      <c r="A7" s="10" t="s">
        <v>103</v>
      </c>
      <c r="B7" s="11" t="s">
        <v>104</v>
      </c>
      <c r="C7" s="12" t="s">
        <v>96</v>
      </c>
      <c r="D7" s="13" t="s">
        <v>88</v>
      </c>
      <c r="E7" s="14">
        <v>85</v>
      </c>
      <c r="F7" s="14">
        <v>78</v>
      </c>
      <c r="G7" s="15">
        <v>86</v>
      </c>
      <c r="H7" s="15">
        <v>82.7</v>
      </c>
      <c r="I7" s="22">
        <v>334</v>
      </c>
      <c r="J7" s="15">
        <v>373.75</v>
      </c>
      <c r="K7" s="23">
        <v>5</v>
      </c>
    </row>
    <row r="8" spans="1:11" ht="51">
      <c r="A8" s="10" t="s">
        <v>105</v>
      </c>
      <c r="B8" s="11" t="s">
        <v>106</v>
      </c>
      <c r="C8" s="12" t="s">
        <v>96</v>
      </c>
      <c r="D8" s="13" t="s">
        <v>88</v>
      </c>
      <c r="E8" s="14">
        <v>81.2</v>
      </c>
      <c r="F8" s="14">
        <v>82.6</v>
      </c>
      <c r="G8" s="15">
        <v>83</v>
      </c>
      <c r="H8" s="15">
        <v>82.66</v>
      </c>
      <c r="I8" s="22">
        <v>332</v>
      </c>
      <c r="J8" s="15">
        <v>372.65</v>
      </c>
      <c r="K8" s="23">
        <v>6</v>
      </c>
    </row>
    <row r="9" spans="1:11" ht="51">
      <c r="A9" s="10" t="s">
        <v>107</v>
      </c>
      <c r="B9" s="11" t="s">
        <v>108</v>
      </c>
      <c r="C9" s="12" t="s">
        <v>96</v>
      </c>
      <c r="D9" s="13" t="s">
        <v>88</v>
      </c>
      <c r="E9" s="14">
        <v>76</v>
      </c>
      <c r="F9" s="14">
        <v>80.8</v>
      </c>
      <c r="G9" s="15">
        <v>78</v>
      </c>
      <c r="H9" s="15">
        <v>78.92</v>
      </c>
      <c r="I9" s="22">
        <v>339</v>
      </c>
      <c r="J9" s="15">
        <v>366.8</v>
      </c>
      <c r="K9" s="23">
        <v>7</v>
      </c>
    </row>
    <row r="10" spans="1:11" ht="51">
      <c r="A10" s="10" t="s">
        <v>109</v>
      </c>
      <c r="B10" s="11" t="s">
        <v>110</v>
      </c>
      <c r="C10" s="12" t="s">
        <v>96</v>
      </c>
      <c r="D10" s="13" t="s">
        <v>88</v>
      </c>
      <c r="E10" s="14">
        <v>73.599999999999994</v>
      </c>
      <c r="F10" s="14">
        <v>77.599999999999994</v>
      </c>
      <c r="G10" s="15">
        <v>82</v>
      </c>
      <c r="H10" s="15">
        <v>79.400000000000006</v>
      </c>
      <c r="I10" s="22">
        <v>335</v>
      </c>
      <c r="J10" s="15">
        <v>366</v>
      </c>
      <c r="K10" s="23">
        <v>8</v>
      </c>
    </row>
    <row r="11" spans="1:11" ht="51">
      <c r="A11" s="16" t="s">
        <v>111</v>
      </c>
      <c r="B11" s="17" t="s">
        <v>112</v>
      </c>
      <c r="C11" s="18" t="s">
        <v>96</v>
      </c>
      <c r="D11" s="19" t="s">
        <v>88</v>
      </c>
      <c r="E11" s="20">
        <v>75.2</v>
      </c>
      <c r="F11" s="14">
        <v>76</v>
      </c>
      <c r="G11" s="15">
        <v>82</v>
      </c>
      <c r="H11" s="15">
        <v>78.92</v>
      </c>
      <c r="I11" s="22">
        <v>335</v>
      </c>
      <c r="J11" s="15">
        <v>364.8</v>
      </c>
      <c r="K11" s="23">
        <v>9</v>
      </c>
    </row>
    <row r="12" spans="1:11" ht="51">
      <c r="A12" s="13" t="s">
        <v>113</v>
      </c>
      <c r="B12" s="13" t="s">
        <v>114</v>
      </c>
      <c r="C12" s="12" t="s">
        <v>96</v>
      </c>
      <c r="D12" s="13" t="s">
        <v>88</v>
      </c>
      <c r="E12" s="14">
        <v>76</v>
      </c>
      <c r="F12" s="14">
        <v>74.400000000000006</v>
      </c>
      <c r="G12" s="15">
        <v>81</v>
      </c>
      <c r="H12" s="15">
        <v>77.86</v>
      </c>
      <c r="I12" s="22">
        <v>338</v>
      </c>
      <c r="J12" s="15">
        <v>363.65</v>
      </c>
      <c r="K12" s="23">
        <v>10</v>
      </c>
    </row>
    <row r="13" spans="1:11" ht="51">
      <c r="A13" s="13" t="s">
        <v>115</v>
      </c>
      <c r="B13" s="13" t="s">
        <v>116</v>
      </c>
      <c r="C13" s="12" t="s">
        <v>96</v>
      </c>
      <c r="D13" s="13" t="s">
        <v>88</v>
      </c>
      <c r="E13" s="14">
        <v>76.8</v>
      </c>
      <c r="F13" s="14">
        <v>76.599999999999994</v>
      </c>
      <c r="G13" s="15">
        <v>75</v>
      </c>
      <c r="H13" s="15">
        <v>75.819999999999993</v>
      </c>
      <c r="I13" s="22">
        <v>344</v>
      </c>
      <c r="J13" s="15">
        <v>361.55</v>
      </c>
      <c r="K13" s="23">
        <v>11</v>
      </c>
    </row>
  </sheetData>
  <mergeCells count="1">
    <mergeCell ref="A1:K1"/>
  </mergeCells>
  <phoneticPr fontId="8" type="noConversion"/>
  <pageMargins left="7.874015748031496E-2" right="0" top="0.39370078740157483" bottom="0.43307086614173229" header="0.27559055118110237" footer="0.27559055118110237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学硕总表</vt:lpstr>
      <vt:lpstr>非全专硕（法本）</vt:lpstr>
      <vt:lpstr>非全专硕（非法本）</vt:lpstr>
      <vt:lpstr>'非全专硕（法本）'!Print_Titles</vt:lpstr>
      <vt:lpstr>'非全专硕（非法本）'!Print_Titles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</cp:lastModifiedBy>
  <cp:lastPrinted>2019-04-17T09:10:35Z</cp:lastPrinted>
  <dcterms:created xsi:type="dcterms:W3CDTF">2019-03-20T01:15:00Z</dcterms:created>
  <dcterms:modified xsi:type="dcterms:W3CDTF">2019-04-17T09:22:19Z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